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4" r:id="rId1"/>
  </sheets>
  <calcPr calcId="145621"/>
</workbook>
</file>

<file path=xl/calcChain.xml><?xml version="1.0" encoding="utf-8"?>
<calcChain xmlns="http://schemas.openxmlformats.org/spreadsheetml/2006/main">
  <c r="H18" i="4" l="1"/>
  <c r="D18" i="4"/>
  <c r="D11" i="4"/>
  <c r="C19" i="4" l="1"/>
  <c r="G19" i="4"/>
  <c r="H19" i="4" l="1"/>
  <c r="D19" i="4"/>
  <c r="C20" i="4" l="1"/>
  <c r="C21" i="4" s="1"/>
  <c r="D23" i="4" s="1"/>
  <c r="D24" i="4" s="1"/>
  <c r="G20" i="4"/>
  <c r="G21" i="4" s="1"/>
  <c r="H23" i="4" s="1"/>
  <c r="H24" i="4" s="1"/>
  <c r="H20" i="4" l="1"/>
  <c r="D20" i="4"/>
</calcChain>
</file>

<file path=xl/sharedStrings.xml><?xml version="1.0" encoding="utf-8"?>
<sst xmlns="http://schemas.openxmlformats.org/spreadsheetml/2006/main" count="39" uniqueCount="34">
  <si>
    <t>Kwota z licytacji</t>
  </si>
  <si>
    <t>Prowizja brokera</t>
  </si>
  <si>
    <t>2000 - 2499</t>
  </si>
  <si>
    <t>2500 - 2999</t>
  </si>
  <si>
    <t>3000 - 4999</t>
  </si>
  <si>
    <t>1600 - 1799</t>
  </si>
  <si>
    <t>1800 - 1999</t>
  </si>
  <si>
    <t>wprowadź ręcznie</t>
  </si>
  <si>
    <t>Cło</t>
  </si>
  <si>
    <t>Kurs USD</t>
  </si>
  <si>
    <t>Wartość w USD</t>
  </si>
  <si>
    <t>Watość w PLN</t>
  </si>
  <si>
    <t>Vat</t>
  </si>
  <si>
    <t>Wartość w PLN</t>
  </si>
  <si>
    <t>Wariant 2</t>
  </si>
  <si>
    <t>Wariant 1</t>
  </si>
  <si>
    <t>vat 19%</t>
  </si>
  <si>
    <t>Transport USA (lądowy i morski)</t>
  </si>
  <si>
    <t>Odprawa celna</t>
  </si>
  <si>
    <t>Transport z EU do PL</t>
  </si>
  <si>
    <t>Koszty łącznie</t>
  </si>
  <si>
    <t>Podatki łącznie</t>
  </si>
  <si>
    <t>Podatki łacznie</t>
  </si>
  <si>
    <t>cło 6%</t>
  </si>
  <si>
    <t>Inne koszty (przelewy)</t>
  </si>
  <si>
    <t>Kalkulator Motocykl produkcja poza US małe CŁO</t>
  </si>
  <si>
    <t>Wartość aukcji</t>
  </si>
  <si>
    <t>5000 - 7499</t>
  </si>
  <si>
    <t>7500 - 9999</t>
  </si>
  <si>
    <t>Kwota z licytacji + prowizja domu + transport</t>
  </si>
  <si>
    <t>Kwota z licytacji (-30%) + transport 200</t>
  </si>
  <si>
    <t>Prowizja w USD</t>
  </si>
  <si>
    <t>Kwota do oclenia</t>
  </si>
  <si>
    <t>Prowizja Copart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</si>
</sst>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[$$-409]* #,##0.00_ ;_-[$$-409]* \-#,##0.00\ ;_-[$$-409]* &quot;-&quot;??_ ;_-@_ "/>
    <numFmt numFmtId="165" formatCode="_-[$$-409]* #,##0_ ;_-[$$-409]* \-#,##0\ ;_-[$$-409]* &quot;-&quot;_ ;_-@_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0" fontId="0" fillId="0" borderId="5" xfId="0" applyFill="1" applyBorder="1"/>
    <xf numFmtId="2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0" fillId="0" borderId="10" xfId="0" applyBorder="1" applyAlignment="1"/>
    <xf numFmtId="0" fontId="0" fillId="0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/>
    <xf numFmtId="0" fontId="0" fillId="0" borderId="9" xfId="0" applyFill="1" applyBorder="1" applyAlignment="1"/>
    <xf numFmtId="9" fontId="3" fillId="2" borderId="10" xfId="1" applyFont="1" applyFill="1" applyBorder="1"/>
    <xf numFmtId="0" fontId="0" fillId="0" borderId="0" xfId="0" applyBorder="1" applyAlignment="1"/>
    <xf numFmtId="0" fontId="3" fillId="2" borderId="5" xfId="0" applyFont="1" applyFill="1" applyBorder="1"/>
    <xf numFmtId="9" fontId="3" fillId="0" borderId="5" xfId="1" applyFont="1" applyBorder="1"/>
    <xf numFmtId="0" fontId="0" fillId="0" borderId="8" xfId="0" applyFont="1" applyBorder="1"/>
    <xf numFmtId="0" fontId="3" fillId="4" borderId="0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4" fillId="8" borderId="5" xfId="0" applyFont="1" applyFill="1" applyBorder="1"/>
    <xf numFmtId="0" fontId="4" fillId="7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3" borderId="12" xfId="0" applyNumberFormat="1" applyFont="1" applyFill="1" applyBorder="1"/>
    <xf numFmtId="164" fontId="3" fillId="3" borderId="1" xfId="0" applyNumberFormat="1" applyFont="1" applyFill="1" applyBorder="1"/>
    <xf numFmtId="164" fontId="0" fillId="0" borderId="7" xfId="0" applyNumberFormat="1" applyBorder="1"/>
    <xf numFmtId="164" fontId="0" fillId="0" borderId="5" xfId="0" applyNumberFormat="1" applyBorder="1"/>
    <xf numFmtId="164" fontId="0" fillId="0" borderId="5" xfId="0" applyNumberFormat="1" applyFill="1" applyBorder="1"/>
    <xf numFmtId="164" fontId="0" fillId="0" borderId="8" xfId="0" applyNumberFormat="1" applyBorder="1"/>
    <xf numFmtId="164" fontId="3" fillId="6" borderId="5" xfId="0" applyNumberFormat="1" applyFont="1" applyFill="1" applyBorder="1"/>
    <xf numFmtId="44" fontId="3" fillId="3" borderId="13" xfId="0" applyNumberFormat="1" applyFont="1" applyFill="1" applyBorder="1"/>
    <xf numFmtId="164" fontId="3" fillId="5" borderId="5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3" fillId="5" borderId="5" xfId="0" applyNumberFormat="1" applyFont="1" applyFill="1" applyBorder="1"/>
    <xf numFmtId="42" fontId="2" fillId="9" borderId="1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3" fillId="5" borderId="10" xfId="0" applyNumberFormat="1" applyFont="1" applyFill="1" applyBorder="1"/>
    <xf numFmtId="165" fontId="3" fillId="0" borderId="5" xfId="0" applyNumberFormat="1" applyFont="1" applyBorder="1" applyAlignment="1">
      <alignment horizontal="center"/>
    </xf>
    <xf numFmtId="42" fontId="2" fillId="9" borderId="1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26" sqref="E26"/>
    </sheetView>
  </sheetViews>
  <sheetFormatPr defaultRowHeight="15" x14ac:dyDescent="0.25"/>
  <cols>
    <col min="1" max="1" width="40.85546875" customWidth="1"/>
    <col min="2" max="2" width="15.140625" customWidth="1"/>
    <col min="3" max="3" width="18.5703125" customWidth="1"/>
    <col min="4" max="4" width="22.5703125" customWidth="1"/>
    <col min="6" max="6" width="19.5703125" customWidth="1"/>
    <col min="7" max="7" width="16.42578125" customWidth="1"/>
    <col min="8" max="8" width="26" customWidth="1"/>
    <col min="9" max="9" width="23.42578125" customWidth="1"/>
  </cols>
  <sheetData>
    <row r="1" spans="1:9" ht="23.25" customHeight="1" thickBot="1" x14ac:dyDescent="0.3">
      <c r="A1" s="22"/>
      <c r="B1" s="22"/>
      <c r="C1" s="22"/>
      <c r="D1" s="44" t="s">
        <v>25</v>
      </c>
      <c r="E1" s="45"/>
      <c r="F1" s="46"/>
      <c r="G1" s="22"/>
      <c r="H1" s="22"/>
    </row>
    <row r="2" spans="1:9" ht="11.25" customHeight="1" x14ac:dyDescent="0.25">
      <c r="A2" s="22"/>
      <c r="B2" s="22"/>
      <c r="C2" s="22"/>
      <c r="D2" s="33"/>
      <c r="E2" s="33"/>
      <c r="F2" s="33"/>
      <c r="G2" s="22"/>
      <c r="H2" s="22"/>
    </row>
    <row r="3" spans="1:9" hidden="1" x14ac:dyDescent="0.25">
      <c r="A3" s="22"/>
      <c r="B3" s="22"/>
      <c r="C3" s="22"/>
      <c r="D3" s="22"/>
      <c r="E3" s="22"/>
      <c r="F3" s="22"/>
      <c r="G3" s="22"/>
      <c r="H3" s="22"/>
    </row>
    <row r="4" spans="1:9" ht="15.75" thickBot="1" x14ac:dyDescent="0.3">
      <c r="A4" s="42" t="s">
        <v>0</v>
      </c>
      <c r="B4" s="43"/>
      <c r="C4" s="12" t="s">
        <v>7</v>
      </c>
      <c r="D4" s="56">
        <v>3100</v>
      </c>
      <c r="E4" s="11"/>
      <c r="F4" s="53" t="s">
        <v>33</v>
      </c>
      <c r="G4" s="53"/>
      <c r="H4" s="23"/>
      <c r="I4" s="11"/>
    </row>
    <row r="5" spans="1:9" ht="15.75" thickBot="1" x14ac:dyDescent="0.3">
      <c r="A5" s="42" t="s">
        <v>33</v>
      </c>
      <c r="B5" s="43"/>
      <c r="C5" s="13" t="s">
        <v>7</v>
      </c>
      <c r="D5" s="57">
        <v>600</v>
      </c>
      <c r="E5" s="11"/>
      <c r="F5" s="35" t="s">
        <v>26</v>
      </c>
      <c r="G5" s="36" t="s">
        <v>31</v>
      </c>
      <c r="H5" s="23"/>
      <c r="I5" s="11"/>
    </row>
    <row r="6" spans="1:9" x14ac:dyDescent="0.25">
      <c r="A6" s="42" t="s">
        <v>17</v>
      </c>
      <c r="B6" s="43"/>
      <c r="C6" s="1"/>
      <c r="D6" s="58">
        <v>700</v>
      </c>
      <c r="E6" s="11"/>
      <c r="F6" s="1" t="s">
        <v>5</v>
      </c>
      <c r="G6" s="54">
        <v>400</v>
      </c>
      <c r="H6" s="23"/>
      <c r="I6" s="11"/>
    </row>
    <row r="7" spans="1:9" x14ac:dyDescent="0.25">
      <c r="A7" s="42" t="s">
        <v>18</v>
      </c>
      <c r="B7" s="43"/>
      <c r="C7" s="1"/>
      <c r="D7" s="59">
        <v>400</v>
      </c>
      <c r="E7" s="11"/>
      <c r="F7" s="1" t="s">
        <v>6</v>
      </c>
      <c r="G7" s="54">
        <v>450</v>
      </c>
      <c r="H7" s="23"/>
      <c r="I7" s="11"/>
    </row>
    <row r="8" spans="1:9" x14ac:dyDescent="0.25">
      <c r="A8" s="42" t="s">
        <v>19</v>
      </c>
      <c r="B8" s="43"/>
      <c r="C8" s="2"/>
      <c r="D8" s="59">
        <v>160</v>
      </c>
      <c r="E8" s="15"/>
      <c r="F8" s="1" t="s">
        <v>2</v>
      </c>
      <c r="G8" s="54">
        <v>500</v>
      </c>
      <c r="H8" s="23"/>
      <c r="I8" s="11"/>
    </row>
    <row r="9" spans="1:9" x14ac:dyDescent="0.25">
      <c r="A9" s="40" t="s">
        <v>24</v>
      </c>
      <c r="B9" s="41"/>
      <c r="C9" s="2"/>
      <c r="D9" s="60">
        <v>50</v>
      </c>
      <c r="E9" s="15"/>
      <c r="F9" s="1" t="s">
        <v>3</v>
      </c>
      <c r="G9" s="54">
        <v>550</v>
      </c>
      <c r="H9" s="23"/>
      <c r="I9" s="11"/>
    </row>
    <row r="10" spans="1:9" x14ac:dyDescent="0.25">
      <c r="A10" s="42" t="s">
        <v>1</v>
      </c>
      <c r="B10" s="43"/>
      <c r="C10" s="1"/>
      <c r="D10" s="61">
        <v>600</v>
      </c>
      <c r="E10" s="11"/>
      <c r="F10" s="1" t="s">
        <v>4</v>
      </c>
      <c r="G10" s="54">
        <v>600</v>
      </c>
      <c r="H10" s="23"/>
      <c r="I10" s="11"/>
    </row>
    <row r="11" spans="1:9" x14ac:dyDescent="0.25">
      <c r="A11" s="20"/>
      <c r="B11" s="20"/>
      <c r="C11" s="18" t="s">
        <v>20</v>
      </c>
      <c r="D11" s="62">
        <f>SUM(D4:D9)</f>
        <v>5010</v>
      </c>
      <c r="E11" s="11"/>
      <c r="F11" s="4" t="s">
        <v>27</v>
      </c>
      <c r="G11" s="55">
        <v>670</v>
      </c>
    </row>
    <row r="12" spans="1:9" x14ac:dyDescent="0.25">
      <c r="F12" s="4" t="s">
        <v>28</v>
      </c>
      <c r="G12" s="55">
        <v>765</v>
      </c>
      <c r="H12" s="23"/>
      <c r="I12" s="11"/>
    </row>
    <row r="13" spans="1:9" x14ac:dyDescent="0.25">
      <c r="A13" s="40" t="s">
        <v>9</v>
      </c>
      <c r="B13" s="41"/>
      <c r="C13" s="13" t="s">
        <v>7</v>
      </c>
      <c r="D13" s="63">
        <v>3.8</v>
      </c>
      <c r="E13" s="11"/>
      <c r="F13" s="23"/>
      <c r="G13" s="23"/>
      <c r="H13" s="23"/>
      <c r="I13" s="11"/>
    </row>
    <row r="14" spans="1:9" ht="21" customHeight="1" thickBot="1" x14ac:dyDescent="0.3">
      <c r="A14" s="20"/>
      <c r="B14" s="20"/>
      <c r="C14" s="7"/>
      <c r="D14" s="20"/>
      <c r="E14" s="11"/>
      <c r="F14" s="23"/>
      <c r="G14" s="23"/>
      <c r="H14" s="23"/>
      <c r="I14" s="11"/>
    </row>
    <row r="15" spans="1:9" ht="15.75" thickBot="1" x14ac:dyDescent="0.3">
      <c r="A15" s="47" t="s">
        <v>15</v>
      </c>
      <c r="B15" s="48"/>
      <c r="C15" s="48"/>
      <c r="D15" s="49"/>
      <c r="E15" s="11"/>
      <c r="F15" s="50" t="s">
        <v>14</v>
      </c>
      <c r="G15" s="51"/>
      <c r="H15" s="52"/>
      <c r="I15" s="11"/>
    </row>
    <row r="16" spans="1:9" ht="23.25" customHeight="1" x14ac:dyDescent="0.25">
      <c r="A16" s="21"/>
      <c r="B16" s="21"/>
      <c r="C16" s="21"/>
      <c r="D16" s="24"/>
      <c r="E16" s="25"/>
      <c r="F16" s="23"/>
      <c r="G16" s="23"/>
      <c r="H16" s="23"/>
      <c r="I16" s="25"/>
    </row>
    <row r="17" spans="1:9" ht="23.25" customHeight="1" x14ac:dyDescent="0.25">
      <c r="A17" s="19"/>
      <c r="B17" s="19"/>
      <c r="C17" s="19"/>
      <c r="D17" s="17" t="s">
        <v>32</v>
      </c>
      <c r="E17" s="11"/>
      <c r="F17" s="26"/>
      <c r="G17" s="27"/>
      <c r="H17" s="16" t="s">
        <v>32</v>
      </c>
      <c r="I17" s="11"/>
    </row>
    <row r="18" spans="1:9" x14ac:dyDescent="0.25">
      <c r="A18" s="37" t="s">
        <v>29</v>
      </c>
      <c r="B18" s="39"/>
      <c r="C18" s="38"/>
      <c r="D18" s="64">
        <f>SUM(D4+D6+D5)</f>
        <v>4400</v>
      </c>
      <c r="E18" s="11"/>
      <c r="F18" s="37" t="s">
        <v>30</v>
      </c>
      <c r="G18" s="38"/>
      <c r="H18" s="66">
        <f>SUM(D4*0.7)+200</f>
        <v>2370</v>
      </c>
      <c r="I18" s="11"/>
    </row>
    <row r="19" spans="1:9" x14ac:dyDescent="0.25">
      <c r="A19" s="4" t="s">
        <v>8</v>
      </c>
      <c r="B19" s="31">
        <v>0.06</v>
      </c>
      <c r="C19" s="59">
        <f>SUM(D18*B19)</f>
        <v>264</v>
      </c>
      <c r="D19" s="65">
        <f>SUM(D18+C19)</f>
        <v>4664</v>
      </c>
      <c r="E19" s="11"/>
      <c r="F19" s="32" t="s">
        <v>23</v>
      </c>
      <c r="G19" s="61">
        <f>SUM(H18*B19)</f>
        <v>142.19999999999999</v>
      </c>
      <c r="H19" s="59">
        <f>SUM(H18+G19)</f>
        <v>2512.1999999999998</v>
      </c>
      <c r="I19" s="11"/>
    </row>
    <row r="20" spans="1:9" x14ac:dyDescent="0.25">
      <c r="A20" s="4" t="s">
        <v>12</v>
      </c>
      <c r="B20" s="31">
        <v>0.19</v>
      </c>
      <c r="C20" s="59">
        <f>SUM(D19*B20)</f>
        <v>886.16</v>
      </c>
      <c r="D20" s="65">
        <f>SUM(D19+C20)</f>
        <v>5550.16</v>
      </c>
      <c r="E20" s="11"/>
      <c r="F20" s="34" t="s">
        <v>16</v>
      </c>
      <c r="G20" s="59">
        <f>SUM(H19*B20)</f>
        <v>477.31799999999998</v>
      </c>
      <c r="H20" s="59">
        <f>SUM(H19+G20)</f>
        <v>2989.518</v>
      </c>
      <c r="I20" s="11"/>
    </row>
    <row r="21" spans="1:9" x14ac:dyDescent="0.25">
      <c r="A21" s="4"/>
      <c r="B21" s="28" t="s">
        <v>21</v>
      </c>
      <c r="C21" s="66">
        <f>SUM(C19:C20)</f>
        <v>1150.1599999999999</v>
      </c>
      <c r="D21" s="5"/>
      <c r="E21" s="11"/>
      <c r="F21" s="30" t="s">
        <v>22</v>
      </c>
      <c r="G21" s="69">
        <f>SUM(G19:G20)</f>
        <v>619.51800000000003</v>
      </c>
      <c r="H21" s="3"/>
      <c r="I21" s="11"/>
    </row>
    <row r="22" spans="1:9" x14ac:dyDescent="0.25">
      <c r="A22" s="14"/>
      <c r="B22" s="14"/>
      <c r="C22" s="14"/>
      <c r="D22" s="14"/>
      <c r="F22" s="14"/>
      <c r="G22" s="14"/>
      <c r="H22" s="14"/>
    </row>
    <row r="23" spans="1:9" ht="15.75" thickBot="1" x14ac:dyDescent="0.3">
      <c r="A23" s="29"/>
      <c r="B23" s="29"/>
      <c r="C23" s="6" t="s">
        <v>10</v>
      </c>
      <c r="D23" s="68">
        <f>SUM(D11+C21)</f>
        <v>6160.16</v>
      </c>
      <c r="E23" s="9"/>
      <c r="G23" s="6" t="s">
        <v>10</v>
      </c>
      <c r="H23" s="70">
        <f>SUM(D11+G21)</f>
        <v>5629.518</v>
      </c>
      <c r="I23" s="9"/>
    </row>
    <row r="24" spans="1:9" ht="15.75" thickBot="1" x14ac:dyDescent="0.3">
      <c r="A24" s="29"/>
      <c r="B24" s="29"/>
      <c r="C24" s="8" t="s">
        <v>11</v>
      </c>
      <c r="D24" s="67">
        <f>SUM(D23*D13)</f>
        <v>23408.607999999997</v>
      </c>
      <c r="E24" s="9"/>
      <c r="G24" s="10" t="s">
        <v>13</v>
      </c>
      <c r="H24" s="71">
        <f>H23*D13</f>
        <v>21392.168399999999</v>
      </c>
      <c r="I24" s="9"/>
    </row>
  </sheetData>
  <mergeCells count="14">
    <mergeCell ref="F18:G18"/>
    <mergeCell ref="A18:C18"/>
    <mergeCell ref="A13:B13"/>
    <mergeCell ref="A7:B7"/>
    <mergeCell ref="D1:F1"/>
    <mergeCell ref="A15:D15"/>
    <mergeCell ref="F15:H15"/>
    <mergeCell ref="A4:B4"/>
    <mergeCell ref="A6:B6"/>
    <mergeCell ref="A5:B5"/>
    <mergeCell ref="A10:B10"/>
    <mergeCell ref="A8:B8"/>
    <mergeCell ref="A9:B9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Macek</cp:lastModifiedBy>
  <dcterms:created xsi:type="dcterms:W3CDTF">2018-01-18T14:56:34Z</dcterms:created>
  <dcterms:modified xsi:type="dcterms:W3CDTF">2020-01-31T15:56:32Z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